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apers\9_Minerals\3_Feni Minerals\Ternary Plots\"/>
    </mc:Choice>
  </mc:AlternateContent>
  <xr:revisionPtr revIDLastSave="0" documentId="13_ncr:1_{19DB1F2F-1795-451A-B95E-8D4F5A2C0700}" xr6:coauthVersionLast="36" xr6:coauthVersionMax="36" xr10:uidLastSave="{00000000-0000-0000-0000-000000000000}"/>
  <bookViews>
    <workbookView xWindow="0" yWindow="0" windowWidth="16410" windowHeight="7545" xr2:uid="{AABAD2E7-FC26-4DE0-A5C2-A22267D19C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D14" i="1"/>
  <c r="E14" i="1"/>
  <c r="F14" i="1"/>
  <c r="G14" i="1"/>
  <c r="H14" i="1"/>
  <c r="I14" i="1"/>
  <c r="J14" i="1"/>
  <c r="K14" i="1"/>
  <c r="L14" i="1"/>
  <c r="M14" i="1"/>
  <c r="N14" i="1"/>
  <c r="B14" i="1"/>
  <c r="C22" i="1" l="1"/>
  <c r="C23" i="1"/>
  <c r="D23" i="1"/>
  <c r="E23" i="1"/>
  <c r="F23" i="1"/>
  <c r="G23" i="1"/>
  <c r="H23" i="1"/>
  <c r="I23" i="1"/>
  <c r="J23" i="1"/>
  <c r="K23" i="1"/>
  <c r="L23" i="1"/>
  <c r="M23" i="1"/>
  <c r="N23" i="1"/>
  <c r="B23" i="1"/>
  <c r="D22" i="1"/>
  <c r="E22" i="1"/>
  <c r="F22" i="1"/>
  <c r="G22" i="1"/>
  <c r="H22" i="1"/>
  <c r="I22" i="1"/>
  <c r="J22" i="1"/>
  <c r="K22" i="1"/>
  <c r="L22" i="1"/>
  <c r="M22" i="1"/>
  <c r="N22" i="1"/>
  <c r="B22" i="1"/>
</calcChain>
</file>

<file path=xl/sharedStrings.xml><?xml version="1.0" encoding="utf-8"?>
<sst xmlns="http://schemas.openxmlformats.org/spreadsheetml/2006/main" count="81" uniqueCount="37">
  <si>
    <t>Sample</t>
  </si>
  <si>
    <t>OPN7</t>
  </si>
  <si>
    <t>Point</t>
  </si>
  <si>
    <t>SiO2 wt%</t>
  </si>
  <si>
    <t>Cr2O3 wt%</t>
  </si>
  <si>
    <t>FeO wt%</t>
  </si>
  <si>
    <t>MnO wt%</t>
  </si>
  <si>
    <t>MgO wt%</t>
  </si>
  <si>
    <t>CaO wt%</t>
  </si>
  <si>
    <t>NiO wt%</t>
  </si>
  <si>
    <t>Total</t>
  </si>
  <si>
    <t>Ni (ppm)</t>
  </si>
  <si>
    <t>Mg#</t>
  </si>
  <si>
    <t>Te (mole%)</t>
  </si>
  <si>
    <t>Fo (mole%)</t>
  </si>
  <si>
    <t>Fa (mole%)</t>
  </si>
  <si>
    <t>Ca-Ol (mole%)</t>
  </si>
  <si>
    <t>TernaryPlot.com - Make ternary plots easily online, no set-up required</t>
  </si>
  <si>
    <t>Job</t>
  </si>
  <si>
    <t>emc02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</si>
  <si>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</si>
  <si>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</si>
  <si>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</si>
  <si>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</si>
  <si>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</si>
  <si>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</si>
  <si>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</si>
  <si>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</si>
  <si>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</si>
  <si>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</si>
  <si>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</si>
  <si>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F5</t>
  </si>
  <si>
    <t>emc01</t>
  </si>
  <si>
    <t>Larnite</t>
  </si>
  <si>
    <t>Forsterite</t>
  </si>
  <si>
    <t>Fay + Teph</t>
  </si>
  <si>
    <t>Mg#_OP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</si>
</sst>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rgb="FF000000"/>
      <name val="Palatino Linotype"/>
      <family val="1"/>
    </font>
    <font>
      <b/>
      <sz val="9"/>
      <color rgb="FF000000"/>
      <name val="Palatino Linotype"/>
      <family val="1"/>
    </font>
    <font>
      <sz val="9"/>
      <color rgb="FF000000"/>
      <name val="Palatino Linotype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left" vertical="center"/>
    </xf>
    <xf numFmtId="0" fontId="4" fillId="0" borderId="0" xfId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1" fillId="0" borderId="3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0" fillId="2" borderId="0" xfId="0" applyFill="1" applyAlignment="1">
      <alignment horizontal="left"/>
    </xf>
    <xf numFmtId="0" fontId="0" fillId="2" borderId="0" xfId="0" applyFill="1"/>
    <xf numFmtId="0" fontId="3" fillId="2" borderId="3" xfId="0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Fo vs NiO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Sheet1!$B$16:$E$16</c:f>
              <c:numCache>
                <c:formatCode>General</c:formatCode>
                <c:ptCount val="4"/>
                <c:pt idx="0">
                  <c:v>92.6</c:v>
                </c:pt>
                <c:pt idx="1">
                  <c:v>93.8</c:v>
                </c:pt>
                <c:pt idx="2">
                  <c:v>87.4</c:v>
                </c:pt>
                <c:pt idx="3">
                  <c:v>94.02</c:v>
                </c:pt>
              </c:numCache>
            </c:numRef>
          </c:xVal>
          <c:yVal>
            <c:numRef>
              <c:f>Sheet1!$B$10:$E$10</c:f>
              <c:numCache>
                <c:formatCode>General</c:formatCode>
                <c:ptCount val="4"/>
                <c:pt idx="0">
                  <c:v>0.28999999999999998</c:v>
                </c:pt>
                <c:pt idx="1">
                  <c:v>0.27</c:v>
                </c:pt>
                <c:pt idx="2">
                  <c:v>0.1</c:v>
                </c:pt>
                <c:pt idx="3">
                  <c:v>0.32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28-4D0C-A140-3C776B442A16}"/>
            </c:ext>
          </c:extLst>
        </c:ser>
        <c:ser>
          <c:idx val="1"/>
          <c:order val="1"/>
          <c:tx>
            <c:v>Fo vs CaO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Sheet1!$B$16:$E$16</c:f>
              <c:numCache>
                <c:formatCode>General</c:formatCode>
                <c:ptCount val="4"/>
                <c:pt idx="0">
                  <c:v>92.6</c:v>
                </c:pt>
                <c:pt idx="1">
                  <c:v>93.8</c:v>
                </c:pt>
                <c:pt idx="2">
                  <c:v>87.4</c:v>
                </c:pt>
                <c:pt idx="3">
                  <c:v>94.02</c:v>
                </c:pt>
              </c:numCache>
            </c:numRef>
          </c:xVal>
          <c:yVal>
            <c:numRef>
              <c:f>Sheet1!$B$9:$E$9</c:f>
              <c:numCache>
                <c:formatCode>General</c:formatCode>
                <c:ptCount val="4"/>
                <c:pt idx="0">
                  <c:v>0.1</c:v>
                </c:pt>
                <c:pt idx="1">
                  <c:v>7.0000000000000007E-2</c:v>
                </c:pt>
                <c:pt idx="2">
                  <c:v>0.3</c:v>
                </c:pt>
                <c:pt idx="3">
                  <c:v>0.06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28-4D0C-A140-3C776B442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2187312"/>
        <c:axId val="1148536480"/>
      </c:scatterChart>
      <c:valAx>
        <c:axId val="1142187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</a:t>
                </a:r>
                <a:r>
                  <a:rPr lang="en-US" baseline="0"/>
                  <a:t> (mole 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PG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G"/>
          </a:p>
        </c:txPr>
        <c:crossAx val="1148536480"/>
        <c:crosses val="autoZero"/>
        <c:crossBetween val="midCat"/>
      </c:valAx>
      <c:valAx>
        <c:axId val="114853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wt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PG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G"/>
          </a:p>
        </c:txPr>
        <c:crossAx val="1142187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G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G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Olivine composition</a:t>
            </a:r>
            <a:r>
              <a:rPr lang="en-US" sz="1200" baseline="0"/>
              <a:t> in basalt (OPN7) from Niffin, Ambitle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G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Point 12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Sheet1!$A$15:$A$18</c:f>
              <c:strCache>
                <c:ptCount val="4"/>
                <c:pt idx="0">
                  <c:v>Te (mole%)</c:v>
                </c:pt>
                <c:pt idx="1">
                  <c:v>Fo (mole%)</c:v>
                </c:pt>
                <c:pt idx="2">
                  <c:v>Fa (mole%)</c:v>
                </c:pt>
                <c:pt idx="3">
                  <c:v>Ca-Ol (mole%)</c:v>
                </c:pt>
              </c:strCache>
            </c:strRef>
          </c:cat>
          <c:val>
            <c:numRef>
              <c:f>Sheet1!$B$15:$B$18</c:f>
              <c:numCache>
                <c:formatCode>General</c:formatCode>
                <c:ptCount val="4"/>
                <c:pt idx="0">
                  <c:v>6.0999999999999999E-2</c:v>
                </c:pt>
                <c:pt idx="1">
                  <c:v>92.6</c:v>
                </c:pt>
                <c:pt idx="2">
                  <c:v>7.1459999999999999</c:v>
                </c:pt>
                <c:pt idx="3">
                  <c:v>0.127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2F-409F-9DE9-981F2F1F6D6E}"/>
            </c:ext>
          </c:extLst>
        </c:ser>
        <c:ser>
          <c:idx val="1"/>
          <c:order val="1"/>
          <c:tx>
            <c:v>Point 13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Sheet1!$A$15:$A$18</c:f>
              <c:strCache>
                <c:ptCount val="4"/>
                <c:pt idx="0">
                  <c:v>Te (mole%)</c:v>
                </c:pt>
                <c:pt idx="1">
                  <c:v>Fo (mole%)</c:v>
                </c:pt>
                <c:pt idx="2">
                  <c:v>Fa (mole%)</c:v>
                </c:pt>
                <c:pt idx="3">
                  <c:v>Ca-Ol (mole%)</c:v>
                </c:pt>
              </c:strCache>
            </c:strRef>
          </c:cat>
          <c:val>
            <c:numRef>
              <c:f>Sheet1!$C$15:$C$18</c:f>
              <c:numCache>
                <c:formatCode>General</c:formatCode>
                <c:ptCount val="4"/>
                <c:pt idx="0">
                  <c:v>0</c:v>
                </c:pt>
                <c:pt idx="1">
                  <c:v>93.8</c:v>
                </c:pt>
                <c:pt idx="2">
                  <c:v>6.1050000000000004</c:v>
                </c:pt>
                <c:pt idx="3">
                  <c:v>7.9000000000000001E-2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2F-409F-9DE9-981F2F1F6D6E}"/>
            </c:ext>
          </c:extLst>
        </c:ser>
        <c:ser>
          <c:idx val="2"/>
          <c:order val="2"/>
          <c:tx>
            <c:v>Point 14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Sheet1!$A$15:$A$18</c:f>
              <c:strCache>
                <c:ptCount val="4"/>
                <c:pt idx="0">
                  <c:v>Te (mole%)</c:v>
                </c:pt>
                <c:pt idx="1">
                  <c:v>Fo (mole%)</c:v>
                </c:pt>
                <c:pt idx="2">
                  <c:v>Fa (mole%)</c:v>
                </c:pt>
                <c:pt idx="3">
                  <c:v>Ca-Ol (mole%)</c:v>
                </c:pt>
              </c:strCache>
            </c:strRef>
          </c:cat>
          <c:val>
            <c:numRef>
              <c:f>Sheet1!$D$15:$D$18</c:f>
              <c:numCache>
                <c:formatCode>General</c:formatCode>
                <c:ptCount val="4"/>
                <c:pt idx="0">
                  <c:v>0.60129600000000005</c:v>
                </c:pt>
                <c:pt idx="1">
                  <c:v>87.4</c:v>
                </c:pt>
                <c:pt idx="2">
                  <c:v>11.5952</c:v>
                </c:pt>
                <c:pt idx="3">
                  <c:v>0.41475099999999998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2F-409F-9DE9-981F2F1F6D6E}"/>
            </c:ext>
          </c:extLst>
        </c:ser>
        <c:ser>
          <c:idx val="3"/>
          <c:order val="3"/>
          <c:tx>
            <c:v>Point 59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Sheet1!$A$15:$A$18</c:f>
              <c:strCache>
                <c:ptCount val="4"/>
                <c:pt idx="0">
                  <c:v>Te (mole%)</c:v>
                </c:pt>
                <c:pt idx="1">
                  <c:v>Fo (mole%)</c:v>
                </c:pt>
                <c:pt idx="2">
                  <c:v>Fa (mole%)</c:v>
                </c:pt>
                <c:pt idx="3">
                  <c:v>Ca-Ol (mole%)</c:v>
                </c:pt>
              </c:strCache>
            </c:strRef>
          </c:cat>
          <c:val>
            <c:numRef>
              <c:f>Sheet1!$E$15:$E$18</c:f>
              <c:numCache>
                <c:formatCode>General</c:formatCode>
                <c:ptCount val="4"/>
                <c:pt idx="0">
                  <c:v>0.11</c:v>
                </c:pt>
                <c:pt idx="1">
                  <c:v>94.02</c:v>
                </c:pt>
                <c:pt idx="2">
                  <c:v>5.8</c:v>
                </c:pt>
                <c:pt idx="3">
                  <c:v>7.0999999999999994E-2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2F-409F-9DE9-981F2F1F6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2188912"/>
        <c:axId val="1237177232"/>
      </c:barChart>
      <c:catAx>
        <c:axId val="114218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G"/>
          </a:p>
        </c:txPr>
        <c:crossAx val="1237177232"/>
        <c:crosses val="autoZero"/>
        <c:auto val="1"/>
        <c:lblAlgn val="ctr"/>
        <c:lblOffset val="100"/>
        <c:noMultiLvlLbl val="0"/>
      </c:catAx>
      <c:valAx>
        <c:axId val="123717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G"/>
          </a:p>
        </c:txPr>
        <c:crossAx val="1142188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G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G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Olivine in</a:t>
            </a:r>
            <a:r>
              <a:rPr lang="en-US" baseline="0"/>
              <a:t> basalt: Mg#  vs Ni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G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OPN7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Sheet1!$B$14:$N$14</c:f>
              <c:numCache>
                <c:formatCode>General</c:formatCode>
                <c:ptCount val="13"/>
                <c:pt idx="0">
                  <c:v>92.840699999999998</c:v>
                </c:pt>
                <c:pt idx="1">
                  <c:v>92.774299999999997</c:v>
                </c:pt>
                <c:pt idx="2">
                  <c:v>88.28479999999999</c:v>
                </c:pt>
                <c:pt idx="3">
                  <c:v>93.126300000000001</c:v>
                </c:pt>
                <c:pt idx="4">
                  <c:v>87.740534453984282</c:v>
                </c:pt>
                <c:pt idx="5">
                  <c:v>91.449356018444902</c:v>
                </c:pt>
                <c:pt idx="6">
                  <c:v>90.789447246277817</c:v>
                </c:pt>
                <c:pt idx="7">
                  <c:v>92.07690300828834</c:v>
                </c:pt>
                <c:pt idx="8">
                  <c:v>91.699042736412068</c:v>
                </c:pt>
                <c:pt idx="9">
                  <c:v>84.269685353777362</c:v>
                </c:pt>
                <c:pt idx="10">
                  <c:v>84.281701444622797</c:v>
                </c:pt>
                <c:pt idx="11">
                  <c:v>82.901564785317873</c:v>
                </c:pt>
                <c:pt idx="12">
                  <c:v>84.068074226474636</c:v>
                </c:pt>
              </c:numCache>
            </c:numRef>
          </c:xVal>
          <c:yVal>
            <c:numRef>
              <c:f>Sheet1!$B$12:$J$12</c:f>
              <c:numCache>
                <c:formatCode>General</c:formatCode>
                <c:ptCount val="9"/>
                <c:pt idx="0">
                  <c:v>2278.8200000000002</c:v>
                </c:pt>
                <c:pt idx="1">
                  <c:v>2145.2339999999999</c:v>
                </c:pt>
                <c:pt idx="2">
                  <c:v>777.94200000000001</c:v>
                </c:pt>
                <c:pt idx="3">
                  <c:v>2545.9920000000002</c:v>
                </c:pt>
                <c:pt idx="4">
                  <c:v>620.78200000000004</c:v>
                </c:pt>
                <c:pt idx="5">
                  <c:v>2624.5720000000001</c:v>
                </c:pt>
                <c:pt idx="6">
                  <c:v>1595.1740000000002</c:v>
                </c:pt>
                <c:pt idx="7">
                  <c:v>1917.3519999999999</c:v>
                </c:pt>
                <c:pt idx="8">
                  <c:v>2828.88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BA-4468-8AD1-53674A554A02}"/>
            </c:ext>
          </c:extLst>
        </c:ser>
        <c:ser>
          <c:idx val="1"/>
          <c:order val="1"/>
          <c:tx>
            <c:strRef>
              <c:f>Sheet1!$K$1</c:f>
              <c:strCache>
                <c:ptCount val="1"/>
                <c:pt idx="0">
                  <c:v>F5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Sheet1!$K$14:$N$14</c:f>
              <c:numCache>
                <c:formatCode>General</c:formatCode>
                <c:ptCount val="4"/>
                <c:pt idx="0">
                  <c:v>84.269685353777362</c:v>
                </c:pt>
                <c:pt idx="1">
                  <c:v>84.281701444622797</c:v>
                </c:pt>
                <c:pt idx="2">
                  <c:v>82.901564785317873</c:v>
                </c:pt>
                <c:pt idx="3">
                  <c:v>84.068074226474636</c:v>
                </c:pt>
              </c:numCache>
            </c:numRef>
          </c:xVal>
          <c:yVal>
            <c:numRef>
              <c:f>Sheet1!$K$12:$N$12</c:f>
              <c:numCache>
                <c:formatCode>General</c:formatCode>
                <c:ptCount val="4"/>
                <c:pt idx="0">
                  <c:v>660.072</c:v>
                </c:pt>
                <c:pt idx="1">
                  <c:v>683.64599999999996</c:v>
                </c:pt>
                <c:pt idx="2">
                  <c:v>275.03000000000003</c:v>
                </c:pt>
                <c:pt idx="3">
                  <c:v>644.35599999999999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BA-4468-8AD1-53674A554A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2051247"/>
        <c:axId val="1782281375"/>
      </c:scatterChart>
      <c:valAx>
        <c:axId val="12320512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Mg#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PG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G"/>
          </a:p>
        </c:txPr>
        <c:crossAx val="1782281375"/>
        <c:crosses val="autoZero"/>
        <c:crossBetween val="midCat"/>
      </c:valAx>
      <c:valAx>
        <c:axId val="1782281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Ni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PG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G"/>
          </a:p>
        </c:txPr>
        <c:crossAx val="12320512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G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G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19050</xdr:colOff>
      <xdr:row>18</xdr:row>
      <xdr:rowOff>14287</xdr:rowOff>
    </xdr:from>
    <xdr:to>
      <xdr:col>30</xdr:col>
      <xdr:colOff>323850</xdr:colOff>
      <xdr:row>33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DF710D-699C-49C8-AE38-189CCF75E9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266700</xdr:colOff>
      <xdr:row>20</xdr:row>
      <xdr:rowOff>4762</xdr:rowOff>
    </xdr:from>
    <xdr:to>
      <xdr:col>22</xdr:col>
      <xdr:colOff>571500</xdr:colOff>
      <xdr:row>34</xdr:row>
      <xdr:rowOff>80962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4B2C08A-5816-4F0B-A0DC-A0115C9253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876299</xdr:colOff>
      <xdr:row>36</xdr:row>
      <xdr:rowOff>0</xdr:rowOff>
    </xdr:from>
    <xdr:to>
      <xdr:col>11</xdr:col>
      <xdr:colOff>76200</xdr:colOff>
      <xdr:row>67</xdr:row>
      <xdr:rowOff>47625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8876502-58C7-4704-8EC7-C553CD912D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4793" t="15386" r="61349" b="24511"/>
        <a:stretch/>
      </xdr:blipFill>
      <xdr:spPr>
        <a:xfrm>
          <a:off x="876299" y="6686550"/>
          <a:ext cx="6191251" cy="5953125"/>
        </a:xfrm>
        <a:prstGeom prst="rect">
          <a:avLst/>
        </a:prstGeom>
      </xdr:spPr>
    </xdr:pic>
    <xdr:clientData/>
  </xdr:twoCellAnchor>
  <xdr:twoCellAnchor editAs="oneCell">
    <xdr:from>
      <xdr:col>13</xdr:col>
      <xdr:colOff>419100</xdr:colOff>
      <xdr:row>40</xdr:row>
      <xdr:rowOff>9525</xdr:rowOff>
    </xdr:from>
    <xdr:to>
      <xdr:col>23</xdr:col>
      <xdr:colOff>523876</xdr:colOff>
      <xdr:row>71</xdr:row>
      <xdr:rowOff>9525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43E9DA7-844D-49F1-984E-2CAAE043034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4531" t="15002" r="61558" b="25375"/>
        <a:stretch/>
      </xdr:blipFill>
      <xdr:spPr>
        <a:xfrm>
          <a:off x="8629650" y="7458075"/>
          <a:ext cx="6200776" cy="5905500"/>
        </a:xfrm>
        <a:prstGeom prst="rect">
          <a:avLst/>
        </a:prstGeom>
      </xdr:spPr>
    </xdr:pic>
    <xdr:clientData/>
  </xdr:twoCellAnchor>
  <xdr:twoCellAnchor>
    <xdr:from>
      <xdr:col>25</xdr:col>
      <xdr:colOff>19050</xdr:colOff>
      <xdr:row>40</xdr:row>
      <xdr:rowOff>14287</xdr:rowOff>
    </xdr:from>
    <xdr:to>
      <xdr:col>32</xdr:col>
      <xdr:colOff>323850</xdr:colOff>
      <xdr:row>54</xdr:row>
      <xdr:rowOff>90487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8262895-9CC9-4D6F-9D7D-5AF21A74C1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ernaryplo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F58AD-2456-4C7F-B55C-4080E39FF95A}">
  <dimension ref="A1:AC37"/>
  <sheetViews>
    <sheetView tabSelected="1" topLeftCell="G25" workbookViewId="0">
      <selection activeCell="AI50" sqref="AI50"/>
    </sheetView>
  </sheetViews>
  <sheetFormatPr defaultRowHeight="15" x14ac:dyDescent="0.25"/>
  <cols>
    <col min="1" max="1" width="13.42578125" customWidth="1"/>
    <col min="4" max="14" width="9.140625" style="6"/>
  </cols>
  <sheetData>
    <row r="1" spans="1:29" ht="15.75" thickBot="1" x14ac:dyDescent="0.3">
      <c r="A1" s="11" t="s">
        <v>0</v>
      </c>
      <c r="B1" s="11" t="s">
        <v>1</v>
      </c>
      <c r="C1" s="11" t="s">
        <v>1</v>
      </c>
      <c r="D1" s="11" t="s">
        <v>1</v>
      </c>
      <c r="E1" s="11" t="s">
        <v>1</v>
      </c>
      <c r="F1" s="11" t="s">
        <v>1</v>
      </c>
      <c r="G1" s="11" t="s">
        <v>1</v>
      </c>
      <c r="H1" s="11" t="s">
        <v>1</v>
      </c>
      <c r="I1" s="11" t="s">
        <v>1</v>
      </c>
      <c r="J1" s="11" t="s">
        <v>1</v>
      </c>
      <c r="K1" s="10" t="s">
        <v>31</v>
      </c>
      <c r="L1" s="10" t="s">
        <v>31</v>
      </c>
      <c r="M1" s="10" t="s">
        <v>31</v>
      </c>
      <c r="N1" s="10" t="s">
        <v>31</v>
      </c>
      <c r="T1" s="1" t="s">
        <v>1</v>
      </c>
      <c r="U1" s="1" t="s">
        <v>1</v>
      </c>
      <c r="V1" s="1" t="s">
        <v>1</v>
      </c>
      <c r="W1" s="1" t="s">
        <v>1</v>
      </c>
      <c r="X1" s="1" t="s">
        <v>1</v>
      </c>
      <c r="Y1" s="1" t="s">
        <v>1</v>
      </c>
      <c r="Z1" t="s">
        <v>31</v>
      </c>
      <c r="AA1" t="s">
        <v>31</v>
      </c>
      <c r="AB1" t="s">
        <v>31</v>
      </c>
      <c r="AC1" t="s">
        <v>31</v>
      </c>
    </row>
    <row r="2" spans="1:29" ht="15.75" thickBot="1" x14ac:dyDescent="0.3">
      <c r="A2" s="11" t="s">
        <v>18</v>
      </c>
      <c r="B2" s="11" t="s">
        <v>19</v>
      </c>
      <c r="C2" s="11" t="s">
        <v>19</v>
      </c>
      <c r="D2" s="11" t="s">
        <v>19</v>
      </c>
      <c r="E2" s="11" t="s">
        <v>19</v>
      </c>
      <c r="F2" s="11" t="s">
        <v>19</v>
      </c>
      <c r="G2" s="11" t="s">
        <v>19</v>
      </c>
      <c r="H2" s="11" t="s">
        <v>19</v>
      </c>
      <c r="I2" s="11" t="s">
        <v>19</v>
      </c>
      <c r="J2" s="11" t="s">
        <v>19</v>
      </c>
      <c r="K2" s="11" t="s">
        <v>32</v>
      </c>
      <c r="L2" s="11" t="s">
        <v>32</v>
      </c>
      <c r="M2" s="11" t="s">
        <v>32</v>
      </c>
      <c r="N2" s="11" t="s">
        <v>32</v>
      </c>
      <c r="T2" s="5" t="s">
        <v>19</v>
      </c>
      <c r="U2" s="5" t="s">
        <v>19</v>
      </c>
      <c r="V2" s="5" t="s">
        <v>19</v>
      </c>
      <c r="W2" s="5" t="s">
        <v>19</v>
      </c>
      <c r="X2" s="5" t="s">
        <v>19</v>
      </c>
      <c r="Y2" s="5" t="s">
        <v>19</v>
      </c>
      <c r="Z2" t="s">
        <v>32</v>
      </c>
      <c r="AA2" t="s">
        <v>32</v>
      </c>
      <c r="AB2" t="s">
        <v>32</v>
      </c>
      <c r="AC2" t="s">
        <v>32</v>
      </c>
    </row>
    <row r="3" spans="1:29" x14ac:dyDescent="0.25">
      <c r="A3" s="7" t="s">
        <v>2</v>
      </c>
      <c r="B3" s="7">
        <v>12</v>
      </c>
      <c r="C3" s="7">
        <v>13</v>
      </c>
      <c r="D3" s="7">
        <v>14</v>
      </c>
      <c r="E3" s="7">
        <v>59</v>
      </c>
      <c r="F3" s="12">
        <v>25</v>
      </c>
      <c r="G3" s="13">
        <v>34</v>
      </c>
      <c r="H3" s="13">
        <v>36</v>
      </c>
      <c r="I3" s="13">
        <v>42</v>
      </c>
      <c r="J3" s="13">
        <v>48</v>
      </c>
      <c r="K3" s="8">
        <v>17</v>
      </c>
      <c r="L3" s="8">
        <v>18</v>
      </c>
      <c r="M3" s="8">
        <v>19</v>
      </c>
      <c r="N3" s="8">
        <v>20</v>
      </c>
      <c r="U3" s="3">
        <v>25</v>
      </c>
      <c r="V3">
        <v>34</v>
      </c>
      <c r="W3">
        <v>36</v>
      </c>
      <c r="X3">
        <v>42</v>
      </c>
      <c r="Y3">
        <v>48</v>
      </c>
      <c r="Z3">
        <v>17</v>
      </c>
      <c r="AA3">
        <v>18</v>
      </c>
      <c r="AB3">
        <v>19</v>
      </c>
      <c r="AC3">
        <v>20</v>
      </c>
    </row>
    <row r="4" spans="1:29" x14ac:dyDescent="0.25">
      <c r="A4" s="7" t="s">
        <v>3</v>
      </c>
      <c r="B4" s="7">
        <v>40.01</v>
      </c>
      <c r="C4" s="7">
        <v>41.86</v>
      </c>
      <c r="D4" s="7">
        <v>39.880000000000003</v>
      </c>
      <c r="E4" s="7">
        <v>41.3</v>
      </c>
      <c r="F4" s="7">
        <v>39.712000000000003</v>
      </c>
      <c r="G4" s="8">
        <v>40.564</v>
      </c>
      <c r="H4" s="8">
        <v>40.792999999999999</v>
      </c>
      <c r="I4" s="8">
        <v>41.094999999999999</v>
      </c>
      <c r="J4" s="8">
        <v>40.686</v>
      </c>
      <c r="K4" s="8">
        <v>39.622</v>
      </c>
      <c r="L4" s="8">
        <v>39.689</v>
      </c>
      <c r="M4" s="8">
        <v>38.959000000000003</v>
      </c>
      <c r="N4" s="8">
        <v>39.298000000000002</v>
      </c>
      <c r="T4" t="s">
        <v>20</v>
      </c>
      <c r="U4" s="4">
        <v>39.712000000000003</v>
      </c>
      <c r="V4">
        <v>40.564</v>
      </c>
      <c r="W4">
        <v>40.792999999999999</v>
      </c>
      <c r="X4">
        <v>41.094999999999999</v>
      </c>
      <c r="Y4">
        <v>40.686</v>
      </c>
      <c r="Z4">
        <v>39.622</v>
      </c>
      <c r="AA4">
        <v>39.689</v>
      </c>
      <c r="AB4">
        <v>38.959000000000003</v>
      </c>
      <c r="AC4">
        <v>39.298000000000002</v>
      </c>
    </row>
    <row r="5" spans="1:29" x14ac:dyDescent="0.25">
      <c r="A5" s="7" t="s">
        <v>4</v>
      </c>
      <c r="B5" s="7">
        <v>0.1</v>
      </c>
      <c r="C5" s="7">
        <v>0.06</v>
      </c>
      <c r="D5" s="7">
        <v>0</v>
      </c>
      <c r="E5" s="7">
        <v>7.0000000000000007E-2</v>
      </c>
      <c r="F5" s="7">
        <v>3.3000000000000002E-2</v>
      </c>
      <c r="G5" s="8">
        <v>1.4999999999999999E-2</v>
      </c>
      <c r="H5" s="8">
        <v>5.0999999999999997E-2</v>
      </c>
      <c r="I5" s="8">
        <v>2.8000000000000001E-2</v>
      </c>
      <c r="J5" s="8">
        <v>5.0999999999999997E-2</v>
      </c>
      <c r="K5" s="8">
        <v>4.2000000000000003E-2</v>
      </c>
      <c r="L5" s="8">
        <v>0</v>
      </c>
      <c r="M5" s="8">
        <v>0</v>
      </c>
      <c r="N5" s="8">
        <v>8.9999999999999993E-3</v>
      </c>
      <c r="T5" t="s">
        <v>21</v>
      </c>
      <c r="U5" s="4">
        <v>0</v>
      </c>
      <c r="V5">
        <v>2.5000000000000001E-2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2.1000000000000001E-2</v>
      </c>
    </row>
    <row r="6" spans="1:29" x14ac:dyDescent="0.25">
      <c r="A6" s="7" t="s">
        <v>5</v>
      </c>
      <c r="B6" s="7">
        <v>6.9</v>
      </c>
      <c r="C6" s="7">
        <v>7</v>
      </c>
      <c r="D6" s="7">
        <v>10.78</v>
      </c>
      <c r="E6" s="7">
        <v>6.79</v>
      </c>
      <c r="F6" s="7">
        <v>11.647</v>
      </c>
      <c r="G6" s="8">
        <v>8.4489999999999998</v>
      </c>
      <c r="H6" s="8">
        <v>8.9920000000000009</v>
      </c>
      <c r="I6" s="8">
        <v>7.7919999999999998</v>
      </c>
      <c r="J6" s="8">
        <v>8.109</v>
      </c>
      <c r="K6" s="8">
        <v>15.074</v>
      </c>
      <c r="L6" s="8">
        <v>14.959</v>
      </c>
      <c r="M6" s="8">
        <v>16.015999999999998</v>
      </c>
      <c r="N6" s="8">
        <v>15.151</v>
      </c>
      <c r="T6" t="s">
        <v>22</v>
      </c>
      <c r="U6" s="4">
        <v>1.4E-2</v>
      </c>
      <c r="V6">
        <v>1.6E-2</v>
      </c>
      <c r="W6">
        <v>3.4000000000000002E-2</v>
      </c>
      <c r="X6">
        <v>0</v>
      </c>
      <c r="Y6">
        <v>2.3E-2</v>
      </c>
      <c r="Z6">
        <v>0</v>
      </c>
      <c r="AA6">
        <v>1.6E-2</v>
      </c>
      <c r="AB6">
        <v>1.2999999999999999E-2</v>
      </c>
      <c r="AC6">
        <v>0</v>
      </c>
    </row>
    <row r="7" spans="1:29" x14ac:dyDescent="0.25">
      <c r="A7" s="7" t="s">
        <v>6</v>
      </c>
      <c r="B7" s="7">
        <v>0.06</v>
      </c>
      <c r="C7" s="7">
        <v>0.1</v>
      </c>
      <c r="D7" s="7">
        <v>0.55000000000000004</v>
      </c>
      <c r="E7" s="7">
        <v>0.14000000000000001</v>
      </c>
      <c r="F7" s="7">
        <v>0.48799999999999999</v>
      </c>
      <c r="G7" s="8">
        <v>9.2999999999999999E-2</v>
      </c>
      <c r="H7" s="8">
        <v>0.33100000000000002</v>
      </c>
      <c r="I7" s="8">
        <v>0.19700000000000001</v>
      </c>
      <c r="J7" s="8">
        <v>6.3E-2</v>
      </c>
      <c r="K7" s="8">
        <v>0.23899999999999999</v>
      </c>
      <c r="L7" s="8">
        <v>0.36099999999999999</v>
      </c>
      <c r="M7" s="8">
        <v>0.32300000000000001</v>
      </c>
      <c r="N7" s="8">
        <v>0.29699999999999999</v>
      </c>
      <c r="T7" t="s">
        <v>23</v>
      </c>
      <c r="U7" s="4">
        <v>3.3000000000000002E-2</v>
      </c>
      <c r="V7">
        <v>1.4999999999999999E-2</v>
      </c>
      <c r="W7">
        <v>5.0999999999999997E-2</v>
      </c>
      <c r="X7">
        <v>2.8000000000000001E-2</v>
      </c>
      <c r="Y7">
        <v>5.0999999999999997E-2</v>
      </c>
      <c r="Z7">
        <v>4.2000000000000003E-2</v>
      </c>
      <c r="AA7">
        <v>0</v>
      </c>
      <c r="AB7">
        <v>0</v>
      </c>
      <c r="AC7">
        <v>8.9999999999999993E-3</v>
      </c>
    </row>
    <row r="8" spans="1:29" x14ac:dyDescent="0.25">
      <c r="A8" s="7" t="s">
        <v>7</v>
      </c>
      <c r="B8" s="7">
        <v>50.19</v>
      </c>
      <c r="C8" s="7">
        <v>50.42</v>
      </c>
      <c r="D8" s="7">
        <v>45.58</v>
      </c>
      <c r="E8" s="7">
        <v>51.63</v>
      </c>
      <c r="F8" s="7">
        <v>46.762999999999998</v>
      </c>
      <c r="G8" s="8">
        <v>50.698999999999998</v>
      </c>
      <c r="H8" s="8">
        <v>49.731000000000002</v>
      </c>
      <c r="I8" s="8">
        <v>50.808999999999997</v>
      </c>
      <c r="J8" s="8">
        <v>50.261000000000003</v>
      </c>
      <c r="K8" s="8">
        <v>45.302999999999997</v>
      </c>
      <c r="L8" s="8">
        <v>44.999000000000002</v>
      </c>
      <c r="M8" s="8">
        <v>43.564</v>
      </c>
      <c r="N8" s="8">
        <v>44.853000000000002</v>
      </c>
      <c r="T8" t="s">
        <v>24</v>
      </c>
      <c r="U8" s="4">
        <v>11.647</v>
      </c>
      <c r="V8">
        <v>8.4489999999999998</v>
      </c>
      <c r="W8">
        <v>8.9920000000000009</v>
      </c>
      <c r="X8">
        <v>7.7919999999999998</v>
      </c>
      <c r="Y8">
        <v>8.109</v>
      </c>
      <c r="Z8">
        <v>15.074</v>
      </c>
      <c r="AA8">
        <v>14.959</v>
      </c>
      <c r="AB8">
        <v>16.015999999999998</v>
      </c>
      <c r="AC8">
        <v>15.151</v>
      </c>
    </row>
    <row r="9" spans="1:29" x14ac:dyDescent="0.25">
      <c r="A9" s="7" t="s">
        <v>8</v>
      </c>
      <c r="B9" s="7">
        <v>0.1</v>
      </c>
      <c r="C9" s="7">
        <v>7.0000000000000007E-2</v>
      </c>
      <c r="D9" s="7">
        <v>0.3</v>
      </c>
      <c r="E9" s="7">
        <v>0.06</v>
      </c>
      <c r="F9" s="7">
        <v>0.316</v>
      </c>
      <c r="G9" s="8">
        <v>5.7000000000000002E-2</v>
      </c>
      <c r="H9" s="8">
        <v>0.247</v>
      </c>
      <c r="I9" s="8">
        <v>0.221</v>
      </c>
      <c r="J9" s="8">
        <v>5.5E-2</v>
      </c>
      <c r="K9" s="8">
        <v>0.27500000000000002</v>
      </c>
      <c r="L9" s="8">
        <v>0.27800000000000002</v>
      </c>
      <c r="M9" s="8">
        <v>0.32700000000000001</v>
      </c>
      <c r="N9" s="8">
        <v>0.35299999999999998</v>
      </c>
      <c r="T9" t="s">
        <v>25</v>
      </c>
      <c r="U9" s="4">
        <v>0.48799999999999999</v>
      </c>
      <c r="V9">
        <v>9.2999999999999999E-2</v>
      </c>
      <c r="W9">
        <v>0.33100000000000002</v>
      </c>
      <c r="X9">
        <v>0.19700000000000001</v>
      </c>
      <c r="Y9">
        <v>6.3E-2</v>
      </c>
      <c r="Z9">
        <v>0.23899999999999999</v>
      </c>
      <c r="AA9">
        <v>0.36099999999999999</v>
      </c>
      <c r="AB9">
        <v>0.32300000000000001</v>
      </c>
      <c r="AC9">
        <v>0.29699999999999999</v>
      </c>
    </row>
    <row r="10" spans="1:29" x14ac:dyDescent="0.25">
      <c r="A10" s="7" t="s">
        <v>9</v>
      </c>
      <c r="B10" s="7">
        <v>0.28999999999999998</v>
      </c>
      <c r="C10" s="7">
        <v>0.27</v>
      </c>
      <c r="D10" s="7">
        <v>0.1</v>
      </c>
      <c r="E10" s="7">
        <v>0.32</v>
      </c>
      <c r="F10" s="7">
        <v>7.9000000000000001E-2</v>
      </c>
      <c r="G10" s="8">
        <v>0.33400000000000002</v>
      </c>
      <c r="H10" s="8">
        <v>0.20300000000000001</v>
      </c>
      <c r="I10" s="8">
        <v>0.24399999999999999</v>
      </c>
      <c r="J10" s="8">
        <v>0.36</v>
      </c>
      <c r="K10" s="8">
        <v>8.4000000000000005E-2</v>
      </c>
      <c r="L10" s="8">
        <v>8.6999999999999994E-2</v>
      </c>
      <c r="M10" s="8">
        <v>3.5000000000000003E-2</v>
      </c>
      <c r="N10" s="8">
        <v>8.2000000000000003E-2</v>
      </c>
      <c r="T10" t="s">
        <v>26</v>
      </c>
      <c r="U10" s="4">
        <v>46.762999999999998</v>
      </c>
      <c r="V10">
        <v>50.698999999999998</v>
      </c>
      <c r="W10">
        <v>49.731000000000002</v>
      </c>
      <c r="X10">
        <v>50.808999999999997</v>
      </c>
      <c r="Y10">
        <v>50.261000000000003</v>
      </c>
      <c r="Z10">
        <v>45.302999999999997</v>
      </c>
      <c r="AA10">
        <v>44.999000000000002</v>
      </c>
      <c r="AB10">
        <v>43.564</v>
      </c>
      <c r="AC10">
        <v>44.853000000000002</v>
      </c>
    </row>
    <row r="11" spans="1:29" x14ac:dyDescent="0.25">
      <c r="A11" s="7" t="s">
        <v>10</v>
      </c>
      <c r="B11" s="7">
        <v>97.64</v>
      </c>
      <c r="C11" s="7">
        <v>99.79</v>
      </c>
      <c r="D11" s="7">
        <v>97.2</v>
      </c>
      <c r="E11" s="7">
        <v>100.32</v>
      </c>
      <c r="F11" s="7">
        <v>99.052000000000007</v>
      </c>
      <c r="G11" s="8">
        <v>100.252</v>
      </c>
      <c r="H11" s="8">
        <v>100.38200000000001</v>
      </c>
      <c r="I11" s="8">
        <v>100.386</v>
      </c>
      <c r="J11" s="8">
        <v>99.668999999999997</v>
      </c>
      <c r="K11" s="8">
        <v>100.639</v>
      </c>
      <c r="L11" s="8">
        <v>100.41200000000001</v>
      </c>
      <c r="M11" s="8">
        <v>99.269000000000005</v>
      </c>
      <c r="N11" s="8">
        <v>100.06399999999999</v>
      </c>
      <c r="T11" t="s">
        <v>27</v>
      </c>
      <c r="U11" s="4">
        <v>0.316</v>
      </c>
      <c r="V11">
        <v>5.7000000000000002E-2</v>
      </c>
      <c r="W11">
        <v>0.247</v>
      </c>
      <c r="X11">
        <v>0.221</v>
      </c>
      <c r="Y11">
        <v>5.5E-2</v>
      </c>
      <c r="Z11">
        <v>0.27500000000000002</v>
      </c>
      <c r="AA11">
        <v>0.27800000000000002</v>
      </c>
      <c r="AB11">
        <v>0.32700000000000001</v>
      </c>
      <c r="AC11">
        <v>0.35299999999999998</v>
      </c>
    </row>
    <row r="12" spans="1:29" x14ac:dyDescent="0.25">
      <c r="A12" s="7" t="s">
        <v>11</v>
      </c>
      <c r="B12" s="7">
        <v>2278.8200000000002</v>
      </c>
      <c r="C12" s="7">
        <v>2145.2339999999999</v>
      </c>
      <c r="D12" s="7">
        <v>777.94200000000001</v>
      </c>
      <c r="E12" s="7">
        <v>2545.9920000000002</v>
      </c>
      <c r="F12" s="7">
        <v>620.78200000000004</v>
      </c>
      <c r="G12" s="8">
        <v>2624.5720000000001</v>
      </c>
      <c r="H12" s="8">
        <v>1595.1740000000002</v>
      </c>
      <c r="I12" s="8">
        <v>1917.3519999999999</v>
      </c>
      <c r="J12" s="8">
        <v>2828.88</v>
      </c>
      <c r="K12" s="8">
        <v>660.072</v>
      </c>
      <c r="L12" s="8">
        <v>683.64599999999996</v>
      </c>
      <c r="M12" s="8">
        <v>275.03000000000003</v>
      </c>
      <c r="N12" s="8">
        <v>644.35599999999999</v>
      </c>
      <c r="T12" t="s">
        <v>28</v>
      </c>
      <c r="U12" s="4">
        <v>0</v>
      </c>
      <c r="V12">
        <v>0</v>
      </c>
      <c r="W12">
        <v>0</v>
      </c>
      <c r="X12">
        <v>0</v>
      </c>
      <c r="Y12">
        <v>2.9000000000000001E-2</v>
      </c>
      <c r="Z12">
        <v>0</v>
      </c>
      <c r="AA12">
        <v>1.4E-2</v>
      </c>
      <c r="AB12">
        <v>0</v>
      </c>
      <c r="AC12">
        <v>0</v>
      </c>
    </row>
    <row r="13" spans="1:29" x14ac:dyDescent="0.25">
      <c r="A13" s="7" t="s">
        <v>12</v>
      </c>
      <c r="B13" s="7">
        <v>0.92840699999999998</v>
      </c>
      <c r="C13" s="7">
        <v>0.92774299999999998</v>
      </c>
      <c r="D13" s="7">
        <v>0.88284799999999997</v>
      </c>
      <c r="E13" s="7">
        <v>0.93126299999999995</v>
      </c>
      <c r="F13" s="7">
        <v>0.87740534453984276</v>
      </c>
      <c r="G13" s="8">
        <v>0.91449356018444905</v>
      </c>
      <c r="H13" s="8">
        <v>0.9078944724627781</v>
      </c>
      <c r="I13" s="8">
        <v>0.92076903008288347</v>
      </c>
      <c r="J13" s="8">
        <v>0.91699042736412062</v>
      </c>
      <c r="K13" s="8">
        <v>0.84269685353777357</v>
      </c>
      <c r="L13" s="8">
        <v>0.84281701444622803</v>
      </c>
      <c r="M13" s="8">
        <v>0.82901564785317872</v>
      </c>
      <c r="N13" s="8">
        <v>0.84068074226474643</v>
      </c>
      <c r="T13" t="s">
        <v>29</v>
      </c>
      <c r="U13" s="4">
        <v>0</v>
      </c>
      <c r="V13">
        <v>0</v>
      </c>
      <c r="W13">
        <v>0</v>
      </c>
      <c r="X13">
        <v>0</v>
      </c>
      <c r="Y13">
        <v>3.2000000000000001E-2</v>
      </c>
      <c r="Z13">
        <v>0</v>
      </c>
      <c r="AA13">
        <v>8.9999999999999993E-3</v>
      </c>
      <c r="AB13">
        <v>3.2000000000000001E-2</v>
      </c>
      <c r="AC13">
        <v>0</v>
      </c>
    </row>
    <row r="14" spans="1:29" x14ac:dyDescent="0.25">
      <c r="A14" s="7" t="s">
        <v>36</v>
      </c>
      <c r="B14" s="17">
        <f>SUM(B13*100)</f>
        <v>92.840699999999998</v>
      </c>
      <c r="C14" s="17">
        <f t="shared" ref="C14:N14" si="0">SUM(C13*100)</f>
        <v>92.774299999999997</v>
      </c>
      <c r="D14" s="17">
        <f t="shared" si="0"/>
        <v>88.28479999999999</v>
      </c>
      <c r="E14" s="17">
        <f t="shared" si="0"/>
        <v>93.126300000000001</v>
      </c>
      <c r="F14" s="17">
        <f t="shared" si="0"/>
        <v>87.740534453984282</v>
      </c>
      <c r="G14" s="17">
        <f t="shared" si="0"/>
        <v>91.449356018444902</v>
      </c>
      <c r="H14" s="17">
        <f t="shared" si="0"/>
        <v>90.789447246277817</v>
      </c>
      <c r="I14" s="17">
        <f t="shared" si="0"/>
        <v>92.07690300828834</v>
      </c>
      <c r="J14" s="17">
        <f t="shared" si="0"/>
        <v>91.699042736412068</v>
      </c>
      <c r="K14" s="17">
        <f t="shared" si="0"/>
        <v>84.269685353777362</v>
      </c>
      <c r="L14" s="17">
        <f t="shared" si="0"/>
        <v>84.281701444622797</v>
      </c>
      <c r="M14" s="17">
        <f t="shared" si="0"/>
        <v>82.901564785317873</v>
      </c>
      <c r="N14" s="17">
        <f t="shared" si="0"/>
        <v>84.068074226474636</v>
      </c>
      <c r="U14" s="4"/>
    </row>
    <row r="15" spans="1:29" x14ac:dyDescent="0.25">
      <c r="A15" s="7" t="s">
        <v>13</v>
      </c>
      <c r="B15" s="7">
        <v>6.0999999999999999E-2</v>
      </c>
      <c r="C15" s="7">
        <v>0</v>
      </c>
      <c r="D15" s="7">
        <v>0.60129600000000005</v>
      </c>
      <c r="E15" s="7">
        <v>0.11</v>
      </c>
      <c r="F15" s="7">
        <v>0.51535413970821242</v>
      </c>
      <c r="G15" s="8">
        <v>9.5150858198904814E-2</v>
      </c>
      <c r="H15" s="8">
        <v>0.34106033087119991</v>
      </c>
      <c r="I15" s="8">
        <v>0.20185274939946476</v>
      </c>
      <c r="J15" s="8">
        <v>6.5217119827435971E-2</v>
      </c>
      <c r="K15" s="8">
        <v>0.25103648301351028</v>
      </c>
      <c r="L15" s="8">
        <v>0.38127432844628739</v>
      </c>
      <c r="M15" s="8">
        <v>0.34647569303325082</v>
      </c>
      <c r="N15" s="8">
        <v>0.31380103801139136</v>
      </c>
      <c r="T15" t="s">
        <v>30</v>
      </c>
      <c r="U15" s="4">
        <v>7.9000000000000001E-2</v>
      </c>
      <c r="V15">
        <v>0.33400000000000002</v>
      </c>
      <c r="W15">
        <v>0.20300000000000001</v>
      </c>
      <c r="X15">
        <v>0.24399999999999999</v>
      </c>
      <c r="Y15">
        <v>0.36</v>
      </c>
      <c r="Z15">
        <v>8.4000000000000005E-2</v>
      </c>
      <c r="AA15">
        <v>8.6999999999999994E-2</v>
      </c>
      <c r="AB15">
        <v>3.5000000000000003E-2</v>
      </c>
      <c r="AC15">
        <v>8.2000000000000003E-2</v>
      </c>
    </row>
    <row r="16" spans="1:29" x14ac:dyDescent="0.25">
      <c r="A16" s="7" t="s">
        <v>14</v>
      </c>
      <c r="B16" s="7">
        <v>92.6</v>
      </c>
      <c r="C16" s="7">
        <v>93.8</v>
      </c>
      <c r="D16" s="7">
        <v>87.4</v>
      </c>
      <c r="E16" s="7">
        <v>94.02</v>
      </c>
      <c r="F16" s="7">
        <v>86.918278897826895</v>
      </c>
      <c r="G16" s="8">
        <v>91.296044309082177</v>
      </c>
      <c r="H16" s="8">
        <v>90.188925700581663</v>
      </c>
      <c r="I16" s="8">
        <v>91.628778451026577</v>
      </c>
      <c r="J16" s="8">
        <v>91.574593019118964</v>
      </c>
      <c r="K16" s="8">
        <v>83.750750897052441</v>
      </c>
      <c r="L16" s="8">
        <v>83.648090592441122</v>
      </c>
      <c r="M16" s="8">
        <v>82.247140084577325</v>
      </c>
      <c r="N16" s="8">
        <v>83.408868372669218</v>
      </c>
      <c r="T16" t="s">
        <v>10</v>
      </c>
      <c r="U16" s="4">
        <v>99.052000000000007</v>
      </c>
      <c r="V16">
        <v>100.252</v>
      </c>
      <c r="W16">
        <v>100.38200000000001</v>
      </c>
      <c r="X16">
        <v>100.386</v>
      </c>
      <c r="Y16">
        <v>99.668999999999997</v>
      </c>
      <c r="Z16">
        <v>100.639</v>
      </c>
      <c r="AA16">
        <v>100.41200000000001</v>
      </c>
      <c r="AB16">
        <v>99.269000000000005</v>
      </c>
      <c r="AC16">
        <v>100.06399999999999</v>
      </c>
    </row>
    <row r="17" spans="1:14" x14ac:dyDescent="0.25">
      <c r="A17" s="7" t="s">
        <v>15</v>
      </c>
      <c r="B17" s="7">
        <v>7.1459999999999999</v>
      </c>
      <c r="C17" s="7">
        <v>6.1050000000000004</v>
      </c>
      <c r="D17" s="7">
        <v>11.5952</v>
      </c>
      <c r="E17" s="7">
        <v>5.8</v>
      </c>
      <c r="F17" s="7">
        <v>12.144238206547421</v>
      </c>
      <c r="G17" s="7">
        <v>8.5350353861959078</v>
      </c>
      <c r="H17" s="8">
        <v>9.1480760908334382</v>
      </c>
      <c r="I17" s="8">
        <v>7.8829294855494885</v>
      </c>
      <c r="J17" s="8">
        <v>8.2881694387672429</v>
      </c>
      <c r="K17" s="8">
        <v>15.632833653460008</v>
      </c>
      <c r="L17" s="8">
        <v>15.599230659813157</v>
      </c>
      <c r="M17" s="8">
        <v>16.962683729971651</v>
      </c>
      <c r="N17" s="8">
        <v>15.805545142406837</v>
      </c>
    </row>
    <row r="18" spans="1:14" x14ac:dyDescent="0.25">
      <c r="A18" s="9" t="s">
        <v>16</v>
      </c>
      <c r="B18" s="9">
        <v>0.127</v>
      </c>
      <c r="C18" s="9">
        <v>7.9000000000000001E-2</v>
      </c>
      <c r="D18" s="9">
        <v>0.41475099999999998</v>
      </c>
      <c r="E18" s="9">
        <v>7.0999999999999994E-2</v>
      </c>
      <c r="F18" s="9">
        <v>0.42212875591745153</v>
      </c>
      <c r="G18" s="9">
        <v>7.3769446522989127E-2</v>
      </c>
      <c r="H18" s="8">
        <v>0.32193787771368637</v>
      </c>
      <c r="I18" s="8">
        <v>0.28643931402447892</v>
      </c>
      <c r="J18" s="8">
        <v>7.2020422286340965E-2</v>
      </c>
      <c r="K18" s="8">
        <v>0.36537896647403756</v>
      </c>
      <c r="L18" s="8">
        <v>0.3714044192994454</v>
      </c>
      <c r="M18" s="8">
        <v>0.44370049241778031</v>
      </c>
      <c r="N18" s="8">
        <v>0.47178544691256202</v>
      </c>
    </row>
    <row r="20" spans="1:14" x14ac:dyDescent="0.25">
      <c r="A20" s="14" t="s">
        <v>33</v>
      </c>
      <c r="B20">
        <v>0.127</v>
      </c>
      <c r="C20">
        <v>7.9000000000000001E-2</v>
      </c>
      <c r="D20" s="6">
        <v>0.41475099999999998</v>
      </c>
      <c r="E20" s="6">
        <v>7.0999999999999994E-2</v>
      </c>
      <c r="F20" s="6">
        <v>0.42212875591745153</v>
      </c>
      <c r="G20" s="15">
        <v>7.3769446522989127E-2</v>
      </c>
      <c r="H20" s="6">
        <v>0.32193787771368637</v>
      </c>
      <c r="I20" s="15">
        <v>0.28643931402447892</v>
      </c>
      <c r="J20" s="6">
        <v>7.2020422286340965E-2</v>
      </c>
      <c r="K20" s="6">
        <v>0.36537896647403756</v>
      </c>
      <c r="L20" s="6">
        <v>0.3714044192994454</v>
      </c>
      <c r="M20" s="6">
        <v>0.44370049241778031</v>
      </c>
      <c r="N20" s="6">
        <v>0.47178544691256202</v>
      </c>
    </row>
    <row r="21" spans="1:14" x14ac:dyDescent="0.25">
      <c r="A21" s="14" t="s">
        <v>34</v>
      </c>
      <c r="B21">
        <v>92.6</v>
      </c>
      <c r="C21">
        <v>93.8</v>
      </c>
      <c r="D21" s="6">
        <v>87.4</v>
      </c>
      <c r="E21" s="6">
        <v>94.02</v>
      </c>
      <c r="F21" s="6">
        <v>86.918278897826895</v>
      </c>
      <c r="G21" s="15">
        <v>91.296044309082205</v>
      </c>
      <c r="H21" s="6">
        <v>90.188925700581663</v>
      </c>
      <c r="I21" s="15">
        <v>91.628778451026577</v>
      </c>
      <c r="J21" s="6">
        <v>91.574593019118964</v>
      </c>
      <c r="K21" s="6">
        <v>83.750750897052441</v>
      </c>
      <c r="L21" s="6">
        <v>83.648090592441122</v>
      </c>
      <c r="M21" s="6">
        <v>82.247140084577325</v>
      </c>
      <c r="N21" s="6">
        <v>83.408868372669218</v>
      </c>
    </row>
    <row r="22" spans="1:14" x14ac:dyDescent="0.25">
      <c r="A22" s="14" t="s">
        <v>35</v>
      </c>
      <c r="B22">
        <f>B17+B15</f>
        <v>7.2069999999999999</v>
      </c>
      <c r="C22">
        <f>C17+C15</f>
        <v>6.1050000000000004</v>
      </c>
      <c r="D22">
        <f t="shared" ref="D22:N22" si="1">D17+D15</f>
        <v>12.196496</v>
      </c>
      <c r="E22">
        <f t="shared" si="1"/>
        <v>5.91</v>
      </c>
      <c r="F22">
        <f t="shared" si="1"/>
        <v>12.659592346255632</v>
      </c>
      <c r="G22" s="16">
        <f t="shared" si="1"/>
        <v>8.6301862443948121</v>
      </c>
      <c r="H22">
        <f t="shared" si="1"/>
        <v>9.4891364217046377</v>
      </c>
      <c r="I22" s="16">
        <f t="shared" si="1"/>
        <v>8.0847822349489533</v>
      </c>
      <c r="J22">
        <f t="shared" si="1"/>
        <v>8.3533865585946785</v>
      </c>
      <c r="K22">
        <f t="shared" si="1"/>
        <v>15.883870136473519</v>
      </c>
      <c r="L22">
        <f t="shared" si="1"/>
        <v>15.980504988259444</v>
      </c>
      <c r="M22">
        <f t="shared" si="1"/>
        <v>17.309159423004903</v>
      </c>
      <c r="N22">
        <f t="shared" si="1"/>
        <v>16.11934618041823</v>
      </c>
    </row>
    <row r="23" spans="1:14" x14ac:dyDescent="0.25">
      <c r="A23" s="14" t="s">
        <v>10</v>
      </c>
      <c r="B23">
        <f>SUM(B20:B22)</f>
        <v>99.933999999999983</v>
      </c>
      <c r="C23">
        <f t="shared" ref="C23:N23" si="2">SUM(C20:C22)</f>
        <v>99.983999999999995</v>
      </c>
      <c r="D23">
        <f t="shared" si="2"/>
        <v>100.011247</v>
      </c>
      <c r="E23">
        <f t="shared" si="2"/>
        <v>100.00099999999999</v>
      </c>
      <c r="F23">
        <f t="shared" si="2"/>
        <v>99.999999999999986</v>
      </c>
      <c r="G23">
        <f t="shared" si="2"/>
        <v>100</v>
      </c>
      <c r="H23">
        <f t="shared" si="2"/>
        <v>99.999999999999986</v>
      </c>
      <c r="I23">
        <f t="shared" si="2"/>
        <v>100</v>
      </c>
      <c r="J23">
        <f t="shared" si="2"/>
        <v>99.999999999999986</v>
      </c>
      <c r="K23">
        <f t="shared" si="2"/>
        <v>100</v>
      </c>
      <c r="L23">
        <f t="shared" si="2"/>
        <v>100.00000000000001</v>
      </c>
      <c r="M23">
        <f t="shared" si="2"/>
        <v>100</v>
      </c>
      <c r="N23">
        <f t="shared" si="2"/>
        <v>100.00000000000001</v>
      </c>
    </row>
    <row r="37" spans="1:1" x14ac:dyDescent="0.25">
      <c r="A37" s="2" t="s">
        <v>17</v>
      </c>
    </row>
  </sheetData>
  <hyperlinks>
    <hyperlink ref="A37" r:id="rId1" display="https://www.ternaryplot.com/" xr:uid="{24772BCE-945B-4CEA-BEEF-6F189DE869FF}"/>
  </hyperlinks>
  <pageMargins left="0.7" right="0.7" top="0.75" bottom="0.75" header="0.3" footer="0.3"/>
  <pageSetup orientation="portrait" horizontalDpi="1200" verticalDpi="12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Mineral Resources Authority Papua New Guinea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 Ponyalou</dc:creator>
  <cp:lastModifiedBy>Olive Ponyalou</cp:lastModifiedBy>
  <dcterms:created xsi:type="dcterms:W3CDTF">2022-01-11T13:19:12Z</dcterms:created>
  <dcterms:modified xsi:type="dcterms:W3CDTF">2022-09-13T06:41:04Z</dcterms:modified>
</cp:coreProperties>
</file>